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194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03050" TargetMode="External" Id="rId4"/><Relationship Type="http://schemas.openxmlformats.org/officeDocument/2006/relationships/hyperlink" Target="https://secure.sos.state.or.us/muni/report.do?doc_rsn=27963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03050" TargetMode="External" Id="rId8"/><Relationship Type="http://schemas.openxmlformats.org/officeDocument/2006/relationships/hyperlink" Target="https://secure.sos.state.or.us/muni/report.do?doc_rsn=30677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03050" TargetMode="External" Id="rId12"/><Relationship Type="http://schemas.openxmlformats.org/officeDocument/2006/relationships/hyperlink" Target="https://secure.sos.state.or.us/muni/report.do?doc_rsn=33384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03050" TargetMode="External" Id="rId16"/><Relationship Type="http://schemas.openxmlformats.org/officeDocument/2006/relationships/hyperlink" Target="https://secure.sos.state.or.us/muni/report.do?doc_rsn=35821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03050" TargetMode="External" Id="rId20"/><Relationship Type="http://schemas.openxmlformats.org/officeDocument/2006/relationships/hyperlink" Target="https://secure.sos.state.or.us/muni/report.do?doc_rsn=38357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03050" TargetMode="External" Id="rId24"/><Relationship Type="http://schemas.openxmlformats.org/officeDocument/2006/relationships/hyperlink" Target="https://secure.sos.state.or.us/muni/report.do?doc_rsn=40898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03050" TargetMode="External" Id="rId28"/><Relationship Type="http://schemas.openxmlformats.org/officeDocument/2006/relationships/hyperlink" Target="https://secure.sos.state.or.us/muni/report.do?doc_rsn=43749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03050" TargetMode="External" Id="rId32"/><Relationship Type="http://schemas.openxmlformats.org/officeDocument/2006/relationships/hyperlink" Target="https://secure.sos.state.or.us/muni/report.do?doc_rsn=46167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03050" TargetMode="External" Id="rId36"/><Relationship Type="http://schemas.openxmlformats.org/officeDocument/2006/relationships/hyperlink" Target="https://secure.sos.state.or.us/muni/report.do?doc_rsn=48539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ities/totals/sub-est2025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Ashland,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74351475</v>
      </c>
      <c r="F2" s="4" t="n">
        <v>248.228</v>
      </c>
      <c r="G2" s="5" t="n">
        <v>20907</v>
      </c>
      <c r="H2" s="3" t="n">
        <v>59378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3556.295738269479</v>
      </c>
      <c r="M2" s="6" t="n">
        <v>4908.524226822602</v>
      </c>
      <c r="N2" s="7" t="inlineStr">
        <is>
          <t>p. 36_FY2016_Ashland_Ci_ACFR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4103050 Ashland</t>
        </is>
      </c>
    </row>
    <row r="3">
      <c r="A3" t="inlineStr">
        <is>
          <t>City of Ashland,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65466374</v>
      </c>
      <c r="F3" s="4" t="n">
        <v>254.469</v>
      </c>
      <c r="G3" s="5" t="n">
        <v>21082</v>
      </c>
      <c r="H3" s="3" t="n">
        <v>61742</v>
      </c>
      <c r="I3" s="3" t="n">
        <v>43912</v>
      </c>
      <c r="J3" s="3">
        <f>E3*(SUMIFS($F:$F,$A:$A,$A3,$D:$D,2025)/F3)</f>
        <v/>
      </c>
      <c r="K3" s="3">
        <f>$E$2*($G3/$G$2)*($F3/$F$2)</f>
        <v/>
      </c>
      <c r="L3" s="6" t="n">
        <v>3105.320842424817</v>
      </c>
      <c r="M3" s="6" t="n">
        <v>4180.954417967195</v>
      </c>
      <c r="N3" s="7" t="inlineStr">
        <is>
          <t>p. 38_FY2017_Ashland_Ci_ACFR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4103050 Ashland</t>
        </is>
      </c>
    </row>
    <row r="4">
      <c r="A4" t="inlineStr">
        <is>
          <t>City of Ashland,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68835404</v>
      </c>
      <c r="F4" s="4" t="n">
        <v>263.732</v>
      </c>
      <c r="G4" s="5" t="n">
        <v>21266</v>
      </c>
      <c r="H4" s="3" t="n">
        <v>69524</v>
      </c>
      <c r="I4" s="3" t="n">
        <v>47407</v>
      </c>
      <c r="J4" s="3">
        <f>E4*(SUMIFS($F:$F,$A:$A,$A4,$D:$D,2025)/F4)</f>
        <v/>
      </c>
      <c r="K4" s="3">
        <f>$E$2*($G4/$G$2)*($F4/$F$2)</f>
        <v/>
      </c>
      <c r="L4" s="6" t="n">
        <v>3236.875952224208</v>
      </c>
      <c r="M4" s="6" t="n">
        <v>4205.010315848635</v>
      </c>
      <c r="N4" s="7" t="inlineStr">
        <is>
          <t>p. 38_FY2018_Ashland_Ci_ACFR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4103050 Ashland</t>
        </is>
      </c>
    </row>
    <row r="5">
      <c r="A5" t="inlineStr">
        <is>
          <t>City of Ashland,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66439955</v>
      </c>
      <c r="F5" s="4" t="n">
        <v>270.957</v>
      </c>
      <c r="G5" s="5" t="n">
        <v>21281</v>
      </c>
      <c r="H5" s="3" t="n">
        <v>67735</v>
      </c>
      <c r="I5" s="3" t="n">
        <v>48464</v>
      </c>
      <c r="J5" s="3">
        <f>E5*(SUMIFS($F:$F,$A:$A,$A5,$D:$D,2025)/F5)</f>
        <v/>
      </c>
      <c r="K5" s="3">
        <f>$E$2*($G5/$G$2)*($F5/$F$2)</f>
        <v/>
      </c>
      <c r="L5" s="6" t="n">
        <v>3122.031624453738</v>
      </c>
      <c r="M5" s="6" t="n">
        <v>3947.669264676567</v>
      </c>
      <c r="N5" s="7" t="inlineStr">
        <is>
          <t>p. 41_FY2019_Ashland_Ci_ACFR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4103050 Ashland</t>
        </is>
      </c>
    </row>
    <row r="6">
      <c r="A6" t="inlineStr">
        <is>
          <t>City of Ashland,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71065969</v>
      </c>
      <c r="F6" s="4" t="n">
        <v>274.155</v>
      </c>
      <c r="G6" s="5" t="n">
        <v>21379</v>
      </c>
      <c r="H6" s="3" t="n">
        <v>78834</v>
      </c>
      <c r="I6" s="3" t="n">
        <v>53418</v>
      </c>
      <c r="J6" s="3">
        <f>E6*(SUMIFS($F:$F,$A:$A,$A6,$D:$D,2025)/F6)</f>
        <v/>
      </c>
      <c r="K6" s="3">
        <f>$E$2*($G6/$G$2)*($F6/$F$2)</f>
        <v/>
      </c>
      <c r="L6" s="6" t="n">
        <v>3324.101641798026</v>
      </c>
      <c r="M6" s="6" t="n">
        <v>4154.14796666611</v>
      </c>
      <c r="N6" s="7" t="inlineStr">
        <is>
          <t>p. 40_FY2020_Ashland_Ci_ACFR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4103050 Ashland</t>
        </is>
      </c>
    </row>
    <row r="7">
      <c r="A7" t="inlineStr">
        <is>
          <t>City of Ashland,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71615701</v>
      </c>
      <c r="F7" s="4" t="n">
        <v>288.263</v>
      </c>
      <c r="G7" s="5" t="n">
        <v>21546</v>
      </c>
      <c r="H7" s="3" t="n">
        <v>79498</v>
      </c>
      <c r="I7" s="3" t="n">
        <v>56653</v>
      </c>
      <c r="J7" s="3">
        <f>E7*(SUMIFS($F:$F,$A:$A,$A7,$D:$D,2025)/F7)</f>
        <v/>
      </c>
      <c r="K7" s="3">
        <f>$E$2*($G7/$G$2)*($F7/$F$2)</f>
        <v/>
      </c>
      <c r="L7" s="6" t="n">
        <v>3323.851341316254</v>
      </c>
      <c r="M7" s="6" t="n">
        <v>3950.540581352396</v>
      </c>
      <c r="N7" s="7" t="inlineStr">
        <is>
          <t>p. 38_FY2021_Ashland_Ci_ACFR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4103050 Ashland</t>
        </is>
      </c>
    </row>
    <row r="8">
      <c r="A8" t="inlineStr">
        <is>
          <t>City of Ashland,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70727065</v>
      </c>
      <c r="F8" s="4" t="n">
        <v>313.496</v>
      </c>
      <c r="G8" s="5" t="n">
        <v>21460</v>
      </c>
      <c r="H8" s="3" t="n">
        <v>83359</v>
      </c>
      <c r="I8" s="3" t="n">
        <v>58834</v>
      </c>
      <c r="J8" s="3">
        <f>E8*(SUMIFS($F:$F,$A:$A,$A8,$D:$D,2025)/F8)</f>
        <v/>
      </c>
      <c r="K8" s="3">
        <f>$E$2*($G8/$G$2)*($F8/$F$2)</f>
        <v/>
      </c>
      <c r="L8" s="6" t="n">
        <v>3295.762581547064</v>
      </c>
      <c r="M8" s="6" t="n">
        <v>3601.867664504761</v>
      </c>
      <c r="N8" s="7" t="inlineStr">
        <is>
          <t>p. 39_FY2022_Ashland_Ci_ACFR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4103050 Ashland</t>
        </is>
      </c>
    </row>
    <row r="9">
      <c r="A9" t="inlineStr">
        <is>
          <t>City of Ashland,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72588496</v>
      </c>
      <c r="F9" s="4" t="n">
        <v>324.448</v>
      </c>
      <c r="G9" s="5" t="n">
        <v>21040</v>
      </c>
      <c r="H9" s="3" t="n">
        <v>83485</v>
      </c>
      <c r="I9" s="3" t="n">
        <v>61591</v>
      </c>
      <c r="J9" s="3">
        <f>E9*(SUMIFS($F:$F,$A:$A,$A9,$D:$D,2025)/F9)</f>
        <v/>
      </c>
      <c r="K9" s="3">
        <f>$E$2*($G9/$G$2)*($F9/$F$2)</f>
        <v/>
      </c>
      <c r="L9" s="6" t="n">
        <v>3450.023574144487</v>
      </c>
      <c r="M9" s="6" t="n">
        <v>3643.181424475926</v>
      </c>
      <c r="N9" s="7" t="inlineStr">
        <is>
          <t>p. 37_FY2023_Ashland_Ci_ACFR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4103050 Ashland</t>
        </is>
      </c>
    </row>
    <row r="10">
      <c r="A10" t="inlineStr">
        <is>
          <t>City of Ashland,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81424989</v>
      </c>
      <c r="F10" s="4" t="n">
        <v>333.662</v>
      </c>
      <c r="G10" s="5" t="n">
        <v>20959</v>
      </c>
      <c r="H10" s="3" t="n">
        <v>87696</v>
      </c>
      <c r="I10" s="3" t="n">
        <v>64030</v>
      </c>
      <c r="J10" s="3">
        <f>E10*(SUMIFS($F:$F,$A:$A,$A10,$D:$D,2025)/F10)</f>
        <v/>
      </c>
      <c r="K10" s="3">
        <f>$E$2*($G10/$G$2)*($F10/$F$2)</f>
        <v/>
      </c>
      <c r="L10" s="6" t="n">
        <v>3884.965360942793</v>
      </c>
      <c r="M10" s="6" t="n">
        <v>3989.185574649475</v>
      </c>
      <c r="N10" s="7" t="inlineStr">
        <is>
          <t>p. 37_FY2024_Ashland_Ci_ACFR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4103050 Ashland</t>
        </is>
      </c>
    </row>
    <row r="11">
      <c r="A11" t="inlineStr">
        <is>
          <t>City of Ashland,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n">
        <v>86189593</v>
      </c>
      <c r="F11" s="4" t="n">
        <v>342.613</v>
      </c>
      <c r="G11" s="5" t="n">
        <v>20889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4126.075590023457</v>
      </c>
      <c r="M11" s="6" t="n">
        <v>4126.075590023457</v>
      </c>
      <c r="N11" s="7" t="inlineStr">
        <is>
          <t>p. 39_FY2025_Ashland_Ci_ACFR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