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038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15800" TargetMode="External" Id="rId4"/><Relationship Type="http://schemas.openxmlformats.org/officeDocument/2006/relationships/hyperlink" Target="https://secure.sos.state.or.us/muni/report.do?doc_rsn=28148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15800" TargetMode="External" Id="rId8"/><Relationship Type="http://schemas.openxmlformats.org/officeDocument/2006/relationships/hyperlink" Target="https://secure.sos.state.or.us/muni/report.do?doc_rsn=31607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15800" TargetMode="External" Id="rId12"/><Relationship Type="http://schemas.openxmlformats.org/officeDocument/2006/relationships/hyperlink" Target="https://secure.sos.state.or.us/muni/report.do?doc_rsn=33701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15800" TargetMode="External" Id="rId16"/><Relationship Type="http://schemas.openxmlformats.org/officeDocument/2006/relationships/hyperlink" Target="https://secure.sos.state.or.us/muni/report.do?doc_rsn=36471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15800" TargetMode="External" Id="rId20"/><Relationship Type="http://schemas.openxmlformats.org/officeDocument/2006/relationships/hyperlink" Target="https://secure.sos.state.or.us/muni/report.do?doc_rsn=39019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15800" TargetMode="External" Id="rId24"/><Relationship Type="http://schemas.openxmlformats.org/officeDocument/2006/relationships/hyperlink" Target="https://secure.sos.state.or.us/muni/report.do?doc_rsn=44450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15800" TargetMode="External" Id="rId28"/><Relationship Type="http://schemas.openxmlformats.org/officeDocument/2006/relationships/hyperlink" Target="https://secure.sos.state.or.us/muni/report.do?doc_rsn=45769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15800" TargetMode="External" Id="rId32"/><Relationship Type="http://schemas.openxmlformats.org/officeDocument/2006/relationships/hyperlink" Target="https://secure.sos.state.or.us/muni/report.do?doc_rsn=47727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15800" TargetMode="External" Id="rId36"/><Relationship Type="http://schemas.openxmlformats.org/officeDocument/2006/relationships/hyperlink" Target="https://apps.corvallisoregon.gov/webdocs/showdoc.aspx?docID=5718169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ities/totals/sub-est2025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Corvallis,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99546591</v>
      </c>
      <c r="F2" s="4" t="n">
        <v>248.228</v>
      </c>
      <c r="G2" s="5" t="n">
        <v>57327</v>
      </c>
      <c r="H2" s="3" t="n">
        <v>60212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1736.469569312889</v>
      </c>
      <c r="M2" s="6" t="n">
        <v>2396.736260820685</v>
      </c>
      <c r="N2" s="7" t="inlineStr">
        <is>
          <t>p. 42_FY2016_Corvallis_Ci_ACFR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4115800 Corvallis</t>
        </is>
      </c>
    </row>
    <row r="3">
      <c r="A3" t="inlineStr">
        <is>
          <t>City of Corvallis,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91767569</v>
      </c>
      <c r="F3" s="4" t="n">
        <v>254.469</v>
      </c>
      <c r="G3" s="5" t="n">
        <v>58546</v>
      </c>
      <c r="H3" s="3" t="n">
        <v>62478</v>
      </c>
      <c r="I3" s="3" t="n">
        <v>46175</v>
      </c>
      <c r="J3" s="3">
        <f>E3*(SUMIFS($F:$F,$A:$A,$A3,$D:$D,2025)/F3)</f>
        <v/>
      </c>
      <c r="K3" s="3">
        <f>$E$2*($G3/$G$2)*($F3/$F$2)</f>
        <v/>
      </c>
      <c r="L3" s="6" t="n">
        <v>1567.443873193728</v>
      </c>
      <c r="M3" s="6" t="n">
        <v>2110.38141277139</v>
      </c>
      <c r="N3" s="7" t="inlineStr">
        <is>
          <t>p. 48_FY2017_Corvallis_Ci_ACFR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4115800 Corvallis</t>
        </is>
      </c>
    </row>
    <row r="4">
      <c r="A4" t="inlineStr">
        <is>
          <t>City of Corvallis,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93221644</v>
      </c>
      <c r="F4" s="4" t="n">
        <v>263.732</v>
      </c>
      <c r="G4" s="5" t="n">
        <v>58969</v>
      </c>
      <c r="H4" s="3" t="n">
        <v>62267</v>
      </c>
      <c r="I4" s="3" t="n">
        <v>46922</v>
      </c>
      <c r="J4" s="3">
        <f>E4*(SUMIFS($F:$F,$A:$A,$A4,$D:$D,2025)/F4)</f>
        <v/>
      </c>
      <c r="K4" s="3">
        <f>$E$2*($G4/$G$2)*($F4/$F$2)</f>
        <v/>
      </c>
      <c r="L4" s="6" t="n">
        <v>1580.858484966677</v>
      </c>
      <c r="M4" s="6" t="n">
        <v>2053.685817837381</v>
      </c>
      <c r="N4" s="7" t="inlineStr">
        <is>
          <t>p. 42_FY2018_Corvallis_Ci_ACFR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4115800 Corvallis</t>
        </is>
      </c>
    </row>
    <row r="5">
      <c r="A5" t="inlineStr">
        <is>
          <t>City of Corvallis,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99937320</v>
      </c>
      <c r="F5" s="4" t="n">
        <v>270.957</v>
      </c>
      <c r="G5" s="5" t="n">
        <v>58856</v>
      </c>
      <c r="H5" s="3" t="n">
        <v>65213</v>
      </c>
      <c r="I5" s="3" t="n">
        <v>48970</v>
      </c>
      <c r="J5" s="3">
        <f>E5*(SUMIFS($F:$F,$A:$A,$A5,$D:$D,2025)/F5)</f>
        <v/>
      </c>
      <c r="K5" s="3">
        <f>$E$2*($G5/$G$2)*($F5/$F$2)</f>
        <v/>
      </c>
      <c r="L5" s="6" t="n">
        <v>1697.997145575642</v>
      </c>
      <c r="M5" s="6" t="n">
        <v>2147.041397849502</v>
      </c>
      <c r="N5" s="7" t="inlineStr">
        <is>
          <t>p. 42_FY2019_Corvallis_Ci_ACFR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4115800 Corvallis</t>
        </is>
      </c>
    </row>
    <row r="6">
      <c r="A6" t="inlineStr">
        <is>
          <t>City of Corvallis,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100436990</v>
      </c>
      <c r="F6" s="4" t="n">
        <v>274.155</v>
      </c>
      <c r="G6" s="5" t="n">
        <v>58356</v>
      </c>
      <c r="H6" s="3" t="n">
        <v>70539</v>
      </c>
      <c r="I6" s="3" t="n">
        <v>50411</v>
      </c>
      <c r="J6" s="3">
        <f>E6*(SUMIFS($F:$F,$A:$A,$A6,$D:$D,2025)/F6)</f>
        <v/>
      </c>
      <c r="K6" s="3">
        <f>$E$2*($G6/$G$2)*($F6/$F$2)</f>
        <v/>
      </c>
      <c r="L6" s="6" t="n">
        <v>1721.108197957365</v>
      </c>
      <c r="M6" s="6" t="n">
        <v>2150.878309812941</v>
      </c>
      <c r="N6" s="7" t="inlineStr">
        <is>
          <t>p. 42_FY2020_Corvallis_Ci_ACFR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4115800 Corvallis</t>
        </is>
      </c>
    </row>
    <row r="7">
      <c r="A7" t="inlineStr">
        <is>
          <t>City of Corvallis,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114206467</v>
      </c>
      <c r="F7" s="4" t="n">
        <v>288.263</v>
      </c>
      <c r="G7" s="5" t="n">
        <v>57012</v>
      </c>
      <c r="H7" s="3" t="n">
        <v>75557</v>
      </c>
      <c r="I7" s="3" t="n">
        <v>54686</v>
      </c>
      <c r="J7" s="3">
        <f>E7*(SUMIFS($F:$F,$A:$A,$A7,$D:$D,2025)/F7)</f>
        <v/>
      </c>
      <c r="K7" s="3">
        <f>$E$2*($G7/$G$2)*($F7/$F$2)</f>
        <v/>
      </c>
      <c r="L7" s="6" t="n">
        <v>2003.200501648776</v>
      </c>
      <c r="M7" s="6" t="n">
        <v>2380.890136685569</v>
      </c>
      <c r="N7" s="7" t="inlineStr">
        <is>
          <t>p. 42_FY2021_Corvallis_Ci_ACFR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4115800 Corvallis</t>
        </is>
      </c>
    </row>
    <row r="8">
      <c r="A8" t="inlineStr">
        <is>
          <t>City of Corvallis,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104999059</v>
      </c>
      <c r="F8" s="4" t="n">
        <v>313.496</v>
      </c>
      <c r="G8" s="5" t="n">
        <v>60689</v>
      </c>
      <c r="H8" s="3" t="n">
        <v>80017</v>
      </c>
      <c r="I8" s="3" t="n">
        <v>58231</v>
      </c>
      <c r="J8" s="3">
        <f>E8*(SUMIFS($F:$F,$A:$A,$A8,$D:$D,2025)/F8)</f>
        <v/>
      </c>
      <c r="K8" s="3">
        <f>$E$2*($G8/$G$2)*($F8/$F$2)</f>
        <v/>
      </c>
      <c r="L8" s="6" t="n">
        <v>1730.116808647366</v>
      </c>
      <c r="M8" s="6" t="n">
        <v>1890.807251643083</v>
      </c>
      <c r="N8" s="7" t="inlineStr">
        <is>
          <t>p. 40_FY2022_Corvallis_Ci_ACFR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4115800 Corvallis</t>
        </is>
      </c>
    </row>
    <row r="9">
      <c r="A9" t="inlineStr">
        <is>
          <t>City of Corvallis,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110851468</v>
      </c>
      <c r="F9" s="4" t="n">
        <v>324.448</v>
      </c>
      <c r="G9" s="5" t="n">
        <v>61292</v>
      </c>
      <c r="H9" s="3" t="n">
        <v>84476</v>
      </c>
      <c r="I9" s="3" t="n">
        <v>60441</v>
      </c>
      <c r="J9" s="3">
        <f>E9*(SUMIFS($F:$F,$A:$A,$A9,$D:$D,2025)/F9)</f>
        <v/>
      </c>
      <c r="K9" s="3">
        <f>$E$2*($G9/$G$2)*($F9/$F$2)</f>
        <v/>
      </c>
      <c r="L9" s="6" t="n">
        <v>1808.579716765646</v>
      </c>
      <c r="M9" s="6" t="n">
        <v>1909.837393049821</v>
      </c>
      <c r="N9" s="7" t="inlineStr">
        <is>
          <t>p. 40_FY2023_Corvallis_Ci_ACFR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4115800 Corvallis</t>
        </is>
      </c>
    </row>
    <row r="10">
      <c r="A10" t="inlineStr">
        <is>
          <t>City of Corvallis,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128745849</v>
      </c>
      <c r="F10" s="4" t="n">
        <v>333.662</v>
      </c>
      <c r="G10" s="5" t="n">
        <v>61255</v>
      </c>
      <c r="H10" s="3" t="n">
        <v>88567</v>
      </c>
      <c r="I10" s="3" t="n">
        <v>62434</v>
      </c>
      <c r="J10" s="3">
        <f>E10*(SUMIFS($F:$F,$A:$A,$A10,$D:$D,2025)/F10)</f>
        <v/>
      </c>
      <c r="K10" s="3">
        <f>$E$2*($G10/$G$2)*($F10/$F$2)</f>
        <v/>
      </c>
      <c r="L10" s="6" t="n">
        <v>2101.801469267815</v>
      </c>
      <c r="M10" s="6" t="n">
        <v>2158.185549419034</v>
      </c>
      <c r="N10" s="7" t="inlineStr">
        <is>
          <t>p. 40_FY2024_Corvallis_Ci_ACFR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4115800 Corvallis</t>
        </is>
      </c>
    </row>
    <row r="11">
      <c r="A11" t="inlineStr">
        <is>
          <t>City of Corvallis,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n">
        <v>130001900</v>
      </c>
      <c r="F11" s="4" t="n">
        <v>342.613</v>
      </c>
      <c r="G11" s="5" t="n">
        <v>61499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2113.886404656986</v>
      </c>
      <c r="M11" s="6" t="n">
        <v>2113.886404656986</v>
      </c>
      <c r="N11" s="7" t="inlineStr">
        <is>
          <t>p. 40_FY2025_Corvallis_Ci_ACFR_(city_website)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